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<sst xmlns="http://schemas.openxmlformats.org/spreadsheetml/2006/main" count="42" uniqueCount="23">
  <si>
    <t xml:space="preserve">EVOLUÇÃO DOS CRÉDITOS TRIBUTÁRIOS MUNICIPAIS (VALORES ORIGINAIS) </t>
  </si>
  <si>
    <t xml:space="preserve">DESCRIÇÃO CRÉDITO</t>
  </si>
  <si>
    <t xml:space="preserve">Créditos a receber acumulados em 31/12/2017 (VALORES ORIGINAIS)</t>
  </si>
  <si>
    <t xml:space="preserve">Créditos a receber acumulados em 31/12/2018 (VALORES ORIGINAIS)</t>
  </si>
  <si>
    <t xml:space="preserve">Créditos a receber acumulados em 31/12/2019 (VALORES ORIGINAIS)</t>
  </si>
  <si>
    <t xml:space="preserve">Créditos a receber acumulados em 31/12/2020 (VALORES ORIGINAIS)</t>
  </si>
  <si>
    <t xml:space="preserve">Créditos a receber acumulados em 31/12/2021 (VALORES ORIGINAIS)</t>
  </si>
  <si>
    <t xml:space="preserve">Créditos a receber acumulados até 15/12/2022 </t>
  </si>
  <si>
    <t xml:space="preserve">Créditos a receber acumulados até 12/12/2023</t>
  </si>
  <si>
    <t xml:space="preserve">Créditos a receber acumulados até 31/12/2024 </t>
  </si>
  <si>
    <t xml:space="preserve">IPTU</t>
  </si>
  <si>
    <t xml:space="preserve">ISS</t>
  </si>
  <si>
    <t xml:space="preserve">ITBI</t>
  </si>
  <si>
    <t xml:space="preserve">CONT. DE MELHORIAS</t>
  </si>
  <si>
    <t xml:space="preserve">TAXAS - PODER DE POLÍCIA</t>
  </si>
  <si>
    <t xml:space="preserve">OUTRAS REC. TRIBUTÁVEIS</t>
  </si>
  <si>
    <t xml:space="preserve">COSIP</t>
  </si>
  <si>
    <t xml:space="preserve">OUTRAS RECEITAS NÃO TRIBUTÁVEIS</t>
  </si>
  <si>
    <t xml:space="preserve">TAXAS - PRESTAÇÃO DE SERVIÇOS</t>
  </si>
  <si>
    <t xml:space="preserve">LOCAÇÕES DE BENS PÚBLICOS</t>
  </si>
  <si>
    <t xml:space="preserve">TOTAIS</t>
  </si>
  <si>
    <t xml:space="preserve">EVOLUÇÃO DOS CRÉDITOS TRIBUTÁRIOS MUNICIPAIS (VALORES CORRIGIDOS) </t>
  </si>
  <si>
    <t xml:space="preserve">Créditos a receber acumulados até 12/12/2023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</si>
</sst>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_-&quot;R$&quot;* #,##0.00_-;&quot;-R$&quot;* #,##0.00_-;_-&quot;R$&quot;* \-??_-;_-@_-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2"/>
      <charset val="1"/>
    </font>
    <font>
      <sz val="9"/>
      <color theme="1"/>
      <name val="Calibri"/>
      <family val="2"/>
      <charset val="1"/>
    </font>
    <font>
      <sz val="8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D2:L44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N24" activeCellId="0" sqref="N24"/>
    </sheetView>
  </sheetViews>
  <sheetFormatPr defaultColWidth="8.6796875" defaultRowHeight="15" customHeight="true" zeroHeight="false" outlineLevelRow="0" outlineLevelCol="0"/>
  <cols>
    <col collapsed="false" customWidth="true" hidden="true" outlineLevel="0" max="3" min="1" style="1" width="11.53"/>
    <col collapsed="false" customWidth="true" hidden="false" outlineLevel="0" max="4" min="4" style="1" width="33.86"/>
    <col collapsed="false" customWidth="true" hidden="false" outlineLevel="0" max="5" min="5" style="1" width="21.71"/>
    <col collapsed="false" customWidth="true" hidden="false" outlineLevel="0" max="6" min="6" style="1" width="20.85"/>
    <col collapsed="false" customWidth="true" hidden="false" outlineLevel="0" max="7" min="7" style="1" width="20"/>
    <col collapsed="false" customWidth="true" hidden="false" outlineLevel="0" max="8" min="8" style="1" width="21.57"/>
    <col collapsed="false" customWidth="true" hidden="false" outlineLevel="0" max="9" min="9" style="1" width="20.42"/>
    <col collapsed="false" customWidth="true" hidden="false" outlineLevel="0" max="12" min="10" style="1" width="19.86"/>
  </cols>
  <sheetData>
    <row r="2" customFormat="false" ht="15" hidden="false" customHeight="false" outlineLevel="0" collapsed="false">
      <c r="D2" s="2"/>
      <c r="E2" s="2"/>
      <c r="F2" s="2"/>
      <c r="G2" s="2"/>
      <c r="H2" s="2"/>
      <c r="I2" s="2"/>
      <c r="J2" s="2"/>
    </row>
    <row r="3" customFormat="false" ht="15" hidden="false" customHeight="false" outlineLevel="0" collapsed="false">
      <c r="D3" s="3"/>
      <c r="E3" s="3"/>
      <c r="F3" s="3"/>
      <c r="G3" s="3"/>
      <c r="H3" s="3"/>
      <c r="I3" s="3"/>
      <c r="J3" s="3"/>
    </row>
    <row r="4" customFormat="false" ht="15" hidden="false" customHeight="false" outlineLevel="0" collapsed="false">
      <c r="D4" s="2" t="s">
        <v>0</v>
      </c>
      <c r="E4" s="2"/>
      <c r="F4" s="2"/>
      <c r="G4" s="2"/>
      <c r="H4" s="2"/>
      <c r="I4" s="2"/>
      <c r="J4" s="2"/>
      <c r="K4" s="2"/>
      <c r="L4" s="2"/>
    </row>
    <row r="5" customFormat="false" ht="15" hidden="false" customHeight="true" outlineLevel="0" collapsed="false">
      <c r="D5" s="4" t="s">
        <v>1</v>
      </c>
      <c r="E5" s="5" t="n">
        <v>2017</v>
      </c>
      <c r="F5" s="5" t="n">
        <v>2018</v>
      </c>
      <c r="G5" s="5" t="n">
        <v>2019</v>
      </c>
      <c r="H5" s="5" t="n">
        <v>2020</v>
      </c>
      <c r="I5" s="5" t="n">
        <v>2021</v>
      </c>
      <c r="J5" s="5" t="n">
        <v>2022</v>
      </c>
      <c r="K5" s="5" t="n">
        <v>2023</v>
      </c>
      <c r="L5" s="5" t="n">
        <v>2024</v>
      </c>
    </row>
    <row r="6" customFormat="false" ht="15" hidden="false" customHeight="true" outlineLevel="0" collapsed="false">
      <c r="D6" s="4"/>
      <c r="E6" s="4" t="s">
        <v>2</v>
      </c>
      <c r="F6" s="4" t="s">
        <v>3</v>
      </c>
      <c r="G6" s="4" t="s">
        <v>4</v>
      </c>
      <c r="H6" s="4" t="s">
        <v>5</v>
      </c>
      <c r="I6" s="4" t="s">
        <v>6</v>
      </c>
      <c r="J6" s="4" t="s">
        <v>7</v>
      </c>
      <c r="K6" s="4" t="s">
        <v>8</v>
      </c>
      <c r="L6" s="4" t="s">
        <v>9</v>
      </c>
    </row>
    <row r="7" customFormat="false" ht="15.75" hidden="false" customHeight="true" outlineLevel="0" collapsed="false">
      <c r="D7" s="4"/>
      <c r="E7" s="4"/>
      <c r="F7" s="4"/>
      <c r="G7" s="4"/>
      <c r="H7" s="4"/>
      <c r="I7" s="4"/>
      <c r="J7" s="4"/>
      <c r="K7" s="4"/>
      <c r="L7" s="4"/>
    </row>
    <row r="8" customFormat="false" ht="12.75" hidden="false" customHeight="true" outlineLevel="0" collapsed="false">
      <c r="D8" s="4"/>
      <c r="E8" s="4"/>
      <c r="F8" s="4"/>
      <c r="G8" s="4"/>
      <c r="H8" s="4"/>
      <c r="I8" s="4"/>
      <c r="J8" s="4"/>
      <c r="K8" s="4"/>
      <c r="L8" s="4"/>
    </row>
    <row r="9" customFormat="false" ht="12" hidden="false" customHeight="true" outlineLevel="0" collapsed="false">
      <c r="D9" s="4"/>
      <c r="E9" s="4"/>
      <c r="F9" s="4"/>
      <c r="G9" s="4"/>
      <c r="H9" s="4"/>
      <c r="I9" s="4"/>
      <c r="J9" s="4"/>
      <c r="K9" s="4"/>
      <c r="L9" s="4"/>
    </row>
    <row r="10" customFormat="false" ht="15" hidden="false" customHeight="false" outlineLevel="0" collapsed="false">
      <c r="D10" s="5" t="s">
        <v>10</v>
      </c>
      <c r="E10" s="6" t="n">
        <v>1900556.54</v>
      </c>
      <c r="F10" s="6" t="n">
        <v>1140227.88</v>
      </c>
      <c r="G10" s="6" t="n">
        <v>1205309.85</v>
      </c>
      <c r="H10" s="6" t="n">
        <v>1340062.89</v>
      </c>
      <c r="I10" s="6" t="n">
        <v>1252041.29</v>
      </c>
      <c r="J10" s="6" t="n">
        <f aca="false">245819.81+397136.01+151712.89</f>
        <v>794668.71</v>
      </c>
      <c r="K10" s="6" t="n">
        <v>799938.32</v>
      </c>
      <c r="L10" s="6" t="n">
        <v>884757.23</v>
      </c>
    </row>
    <row r="11" customFormat="false" ht="15" hidden="false" customHeight="false" outlineLevel="0" collapsed="false">
      <c r="D11" s="5" t="s">
        <v>11</v>
      </c>
      <c r="E11" s="6" t="n">
        <v>85694.66</v>
      </c>
      <c r="F11" s="6" t="n">
        <v>98418.71</v>
      </c>
      <c r="G11" s="6" t="n">
        <v>109547.81</v>
      </c>
      <c r="H11" s="6" t="n">
        <v>100217.7</v>
      </c>
      <c r="I11" s="6" t="n">
        <v>121109.32</v>
      </c>
      <c r="J11" s="6" t="n">
        <f aca="false">69975.24+22692.47+312068.8</f>
        <v>404736.51</v>
      </c>
      <c r="K11" s="6" t="n">
        <v>451085.64</v>
      </c>
      <c r="L11" s="6" t="n">
        <v>388192.77</v>
      </c>
    </row>
    <row r="12" customFormat="false" ht="15" hidden="false" customHeight="false" outlineLevel="0" collapsed="false">
      <c r="D12" s="5" t="s">
        <v>12</v>
      </c>
      <c r="E12" s="6" t="n">
        <v>34096.98</v>
      </c>
      <c r="F12" s="6" t="n">
        <v>8286.97</v>
      </c>
      <c r="G12" s="6" t="n">
        <v>9904</v>
      </c>
      <c r="H12" s="6" t="n">
        <v>36075.31</v>
      </c>
      <c r="I12" s="6" t="n">
        <v>69612.42</v>
      </c>
      <c r="J12" s="6" t="n">
        <f aca="false">13255.08+24263.77</f>
        <v>37518.85</v>
      </c>
      <c r="K12" s="6" t="n">
        <v>49227.9</v>
      </c>
      <c r="L12" s="6" t="n">
        <v>1501.99</v>
      </c>
    </row>
    <row r="13" customFormat="false" ht="15" hidden="false" customHeight="false" outlineLevel="0" collapsed="false">
      <c r="D13" s="5" t="s">
        <v>13</v>
      </c>
      <c r="E13" s="6" t="n">
        <v>258812.41</v>
      </c>
      <c r="F13" s="6" t="n">
        <v>1644065.29</v>
      </c>
      <c r="G13" s="6" t="n">
        <v>1560710.56</v>
      </c>
      <c r="H13" s="6" t="n">
        <v>23501.13</v>
      </c>
      <c r="I13" s="6" t="n">
        <v>17589.62</v>
      </c>
      <c r="J13" s="6" t="n">
        <f aca="false">59069+4165.02+1419.28</f>
        <v>64653.3</v>
      </c>
      <c r="K13" s="6" t="n">
        <v>55710.18</v>
      </c>
      <c r="L13" s="6" t="n">
        <v>49203.97</v>
      </c>
    </row>
    <row r="14" customFormat="false" ht="15" hidden="false" customHeight="false" outlineLevel="0" collapsed="false">
      <c r="D14" s="5" t="s">
        <v>14</v>
      </c>
      <c r="E14" s="6" t="n">
        <v>283226.62</v>
      </c>
      <c r="F14" s="6" t="n">
        <v>330545.58</v>
      </c>
      <c r="G14" s="6" t="n">
        <v>365407.88</v>
      </c>
      <c r="H14" s="6" t="n">
        <v>443751.76</v>
      </c>
      <c r="I14" s="6" t="n">
        <v>434366.14</v>
      </c>
      <c r="J14" s="6" t="n">
        <f aca="false">39032.05+133671.93+42507.98</f>
        <v>215211.96</v>
      </c>
      <c r="K14" s="6" t="n">
        <v>234190.19</v>
      </c>
      <c r="L14" s="6" t="n">
        <v>2626.5</v>
      </c>
    </row>
    <row r="15" customFormat="false" ht="15" hidden="false" customHeight="false" outlineLevel="0" collapsed="false">
      <c r="D15" s="5" t="s">
        <v>15</v>
      </c>
      <c r="E15" s="6" t="n">
        <v>26499.68</v>
      </c>
      <c r="F15" s="6" t="n">
        <v>29896.94</v>
      </c>
      <c r="G15" s="6" t="n">
        <v>19779.32</v>
      </c>
      <c r="H15" s="6" t="n">
        <v>73040.17</v>
      </c>
      <c r="I15" s="6" t="n">
        <v>5107</v>
      </c>
      <c r="J15" s="6" t="n">
        <f aca="false">3687.65</f>
        <v>3687.65</v>
      </c>
      <c r="K15" s="6" t="n">
        <v>3718.58</v>
      </c>
      <c r="L15" s="6" t="n">
        <v>0</v>
      </c>
    </row>
    <row r="16" customFormat="false" ht="15" hidden="false" customHeight="false" outlineLevel="0" collapsed="false">
      <c r="D16" s="5" t="s">
        <v>16</v>
      </c>
      <c r="E16" s="6" t="n">
        <v>33898.91</v>
      </c>
      <c r="F16" s="6" t="n">
        <v>40622.16</v>
      </c>
      <c r="G16" s="6" t="n">
        <v>45663.16</v>
      </c>
      <c r="H16" s="6" t="n">
        <v>58226.45</v>
      </c>
      <c r="I16" s="6" t="n">
        <v>61372.73</v>
      </c>
      <c r="J16" s="6" t="n">
        <f aca="false">12542.49+21341.61+6452.42</f>
        <v>40336.52</v>
      </c>
      <c r="K16" s="6" t="n">
        <v>38318.56</v>
      </c>
      <c r="L16" s="6" t="n">
        <v>38438.7</v>
      </c>
    </row>
    <row r="17" customFormat="false" ht="15" hidden="false" customHeight="false" outlineLevel="0" collapsed="false">
      <c r="D17" s="5" t="s">
        <v>17</v>
      </c>
      <c r="E17" s="6" t="n">
        <v>29149.96</v>
      </c>
      <c r="F17" s="6" t="n">
        <v>35112.85</v>
      </c>
      <c r="G17" s="6" t="n">
        <v>36203.56</v>
      </c>
      <c r="H17" s="6" t="n">
        <v>54625.15</v>
      </c>
      <c r="I17" s="6" t="n">
        <v>95572.96</v>
      </c>
      <c r="J17" s="6" t="n">
        <f aca="false">28334.32+54121.46+5410.81</f>
        <v>87866.59</v>
      </c>
      <c r="K17" s="6" t="n">
        <v>82287.94</v>
      </c>
      <c r="L17" s="6" t="n">
        <v>51002.7</v>
      </c>
    </row>
    <row r="18" customFormat="false" ht="15" hidden="false" customHeight="false" outlineLevel="0" collapsed="false">
      <c r="D18" s="5" t="s">
        <v>18</v>
      </c>
      <c r="E18" s="6" t="n">
        <v>1264.06</v>
      </c>
      <c r="F18" s="6" t="n">
        <v>1180.9</v>
      </c>
      <c r="G18" s="6" t="n">
        <v>738.9</v>
      </c>
      <c r="H18" s="6" t="n">
        <v>2452.56</v>
      </c>
      <c r="I18" s="6" t="n">
        <v>5520.67</v>
      </c>
      <c r="J18" s="6" t="n">
        <f aca="false">2220.14+1766.27+13.6</f>
        <v>4000.01</v>
      </c>
      <c r="K18" s="6" t="n">
        <v>0</v>
      </c>
      <c r="L18" s="6" t="n">
        <v>203658.11</v>
      </c>
    </row>
    <row r="19" customFormat="false" ht="15" hidden="false" customHeight="false" outlineLevel="0" collapsed="false">
      <c r="D19" s="5" t="s">
        <v>19</v>
      </c>
      <c r="E19" s="6" t="n">
        <v>210.15</v>
      </c>
      <c r="F19" s="6" t="n">
        <v>236.19</v>
      </c>
      <c r="G19" s="6" t="n">
        <v>1063.03</v>
      </c>
      <c r="H19" s="6" t="n">
        <v>299</v>
      </c>
      <c r="I19" s="6" t="n">
        <v>335.14</v>
      </c>
      <c r="J19" s="6" t="n">
        <v>125</v>
      </c>
      <c r="K19" s="6" t="n">
        <v>125</v>
      </c>
      <c r="L19" s="6" t="n">
        <v>125</v>
      </c>
    </row>
    <row r="20" customFormat="false" ht="15" hidden="false" customHeight="false" outlineLevel="0" collapsed="false">
      <c r="D20" s="5" t="s">
        <v>20</v>
      </c>
      <c r="E20" s="7" t="n">
        <f aca="false">SUM(E10:E19)</f>
        <v>2653409.97</v>
      </c>
      <c r="F20" s="7" t="n">
        <f aca="false">SUM(F10:F19)</f>
        <v>3328593.47</v>
      </c>
      <c r="G20" s="7" t="n">
        <f aca="false">SUM(G10:G19)</f>
        <v>3354328.07</v>
      </c>
      <c r="H20" s="7" t="n">
        <f aca="false">SUM(H10:H19)</f>
        <v>2132252.12</v>
      </c>
      <c r="I20" s="7" t="n">
        <f aca="false">SUM(I10:I19)</f>
        <v>2062627.29</v>
      </c>
      <c r="J20" s="7" t="n">
        <f aca="false">SUM(J10:J19)</f>
        <v>1652805.1</v>
      </c>
      <c r="K20" s="7" t="n">
        <f aca="false">SUM(K10:K19)</f>
        <v>1714602.31</v>
      </c>
      <c r="L20" s="7" t="n">
        <f aca="false">SUM(L10:L19)</f>
        <v>1619506.97</v>
      </c>
    </row>
    <row r="21" customFormat="false" ht="15" hidden="false" customHeight="false" outlineLevel="0" collapsed="false">
      <c r="D21" s="3"/>
      <c r="E21" s="3"/>
      <c r="F21" s="3"/>
      <c r="G21" s="3"/>
      <c r="H21" s="3"/>
      <c r="I21" s="3"/>
      <c r="J21" s="3"/>
      <c r="K21" s="3"/>
      <c r="L21" s="3"/>
    </row>
    <row r="22" customFormat="false" ht="15" hidden="false" customHeight="false" outlineLevel="0" collapsed="false">
      <c r="D22" s="3"/>
      <c r="E22" s="3"/>
      <c r="F22" s="3"/>
      <c r="G22" s="3"/>
      <c r="H22" s="3"/>
      <c r="I22" s="3"/>
      <c r="J22" s="3"/>
      <c r="K22" s="3"/>
      <c r="L22" s="3"/>
    </row>
    <row r="23" customFormat="false" ht="15" hidden="false" customHeight="false" outlineLevel="0" collapsed="false">
      <c r="D23" s="8" t="s">
        <v>21</v>
      </c>
      <c r="E23" s="8"/>
      <c r="F23" s="8"/>
      <c r="G23" s="8"/>
      <c r="H23" s="8"/>
      <c r="I23" s="8"/>
      <c r="J23" s="8"/>
      <c r="K23" s="8"/>
      <c r="L23" s="8"/>
    </row>
    <row r="24" customFormat="false" ht="15" hidden="false" customHeight="true" outlineLevel="0" collapsed="false">
      <c r="D24" s="4" t="s">
        <v>1</v>
      </c>
      <c r="E24" s="9" t="n">
        <v>2017</v>
      </c>
      <c r="F24" s="9" t="n">
        <v>2018</v>
      </c>
      <c r="G24" s="9" t="n">
        <v>2019</v>
      </c>
      <c r="H24" s="9" t="n">
        <v>2020</v>
      </c>
      <c r="I24" s="9" t="n">
        <v>2021</v>
      </c>
      <c r="J24" s="9" t="n">
        <v>2022</v>
      </c>
      <c r="K24" s="5" t="n">
        <v>2023</v>
      </c>
      <c r="L24" s="5" t="n">
        <v>2024</v>
      </c>
    </row>
    <row r="25" customFormat="false" ht="15" hidden="false" customHeight="true" outlineLevel="0" collapsed="false">
      <c r="D25" s="4"/>
      <c r="E25" s="4" t="s">
        <v>2</v>
      </c>
      <c r="F25" s="4" t="s">
        <v>3</v>
      </c>
      <c r="G25" s="4" t="s">
        <v>4</v>
      </c>
      <c r="H25" s="4" t="s">
        <v>5</v>
      </c>
      <c r="I25" s="4" t="s">
        <v>6</v>
      </c>
      <c r="J25" s="4" t="s">
        <v>7</v>
      </c>
      <c r="K25" s="4" t="s">
        <v>22</v>
      </c>
      <c r="L25" s="4" t="s">
        <v>9</v>
      </c>
    </row>
    <row r="26" customFormat="false" ht="15" hidden="false" customHeight="false" outlineLevel="0" collapsed="false">
      <c r="D26" s="4"/>
      <c r="E26" s="4"/>
      <c r="F26" s="4"/>
      <c r="G26" s="4"/>
      <c r="H26" s="4"/>
      <c r="I26" s="4"/>
      <c r="J26" s="4"/>
      <c r="K26" s="4"/>
      <c r="L26" s="4"/>
    </row>
    <row r="27" customFormat="false" ht="15" hidden="false" customHeight="false" outlineLevel="0" collapsed="false">
      <c r="D27" s="4"/>
      <c r="E27" s="4"/>
      <c r="F27" s="4"/>
      <c r="G27" s="4"/>
      <c r="H27" s="4"/>
      <c r="I27" s="4"/>
      <c r="J27" s="4"/>
      <c r="K27" s="4"/>
      <c r="L27" s="4"/>
    </row>
    <row r="28" customFormat="false" ht="15" hidden="false" customHeight="false" outlineLevel="0" collapsed="false">
      <c r="D28" s="4"/>
      <c r="E28" s="4"/>
      <c r="F28" s="4"/>
      <c r="G28" s="4"/>
      <c r="H28" s="4"/>
      <c r="I28" s="4"/>
      <c r="J28" s="4"/>
      <c r="K28" s="4"/>
      <c r="L28" s="4"/>
    </row>
    <row r="29" customFormat="false" ht="15" hidden="false" customHeight="false" outlineLevel="0" collapsed="false">
      <c r="D29" s="5" t="s">
        <v>10</v>
      </c>
      <c r="E29" s="6" t="n">
        <v>2362798.5</v>
      </c>
      <c r="F29" s="6" t="n">
        <v>1378391.84</v>
      </c>
      <c r="G29" s="6" t="n">
        <v>1403050.57</v>
      </c>
      <c r="H29" s="6" t="n">
        <v>1486913.68</v>
      </c>
      <c r="I29" s="6" t="n">
        <v>1379248.69</v>
      </c>
      <c r="J29" s="6" t="n">
        <f aca="false">292240.29+702107.67+398533.25</f>
        <v>1392881.21</v>
      </c>
      <c r="K29" s="6" t="n">
        <v>1396120.77</v>
      </c>
      <c r="L29" s="6" t="n">
        <v>1576887.52</v>
      </c>
    </row>
    <row r="30" customFormat="false" ht="15" hidden="false" customHeight="false" outlineLevel="0" collapsed="false">
      <c r="D30" s="5" t="s">
        <v>11</v>
      </c>
      <c r="E30" s="6" t="n">
        <v>106536.8</v>
      </c>
      <c r="F30" s="6" t="n">
        <v>118975.82</v>
      </c>
      <c r="G30" s="6" t="n">
        <v>127520</v>
      </c>
      <c r="H30" s="6" t="n">
        <v>111200.06</v>
      </c>
      <c r="I30" s="6" t="n">
        <v>133414.03</v>
      </c>
      <c r="J30" s="6" t="n">
        <f aca="false">73955.11+53593.61+450987.59</f>
        <v>578536.31</v>
      </c>
      <c r="K30" s="6" t="n">
        <v>684163.34</v>
      </c>
      <c r="L30" s="6" t="n">
        <v>647319.46</v>
      </c>
    </row>
    <row r="31" customFormat="false" ht="15" hidden="false" customHeight="false" outlineLevel="0" collapsed="false">
      <c r="D31" s="5" t="s">
        <v>12</v>
      </c>
      <c r="E31" s="6" t="n">
        <v>42389.84</v>
      </c>
      <c r="F31" s="6" t="n">
        <v>10017.9</v>
      </c>
      <c r="G31" s="6" t="n">
        <v>11528.83</v>
      </c>
      <c r="H31" s="6" t="n">
        <v>40028.62</v>
      </c>
      <c r="I31" s="6" t="n">
        <v>76685.04</v>
      </c>
      <c r="J31" s="6" t="n">
        <f aca="false">15064.19+44078.37</f>
        <v>59142.56</v>
      </c>
      <c r="K31" s="6" t="n">
        <v>72490.1</v>
      </c>
      <c r="L31" s="6" t="n">
        <v>2342.46</v>
      </c>
    </row>
    <row r="32" customFormat="false" ht="15" hidden="false" customHeight="false" outlineLevel="0" collapsed="false">
      <c r="D32" s="5" t="s">
        <v>13</v>
      </c>
      <c r="E32" s="6" t="n">
        <v>321759.21</v>
      </c>
      <c r="F32" s="6" t="n">
        <v>1987467.78</v>
      </c>
      <c r="G32" s="6" t="n">
        <v>1816757.61</v>
      </c>
      <c r="H32" s="6" t="n">
        <v>26076.5</v>
      </c>
      <c r="I32" s="6" t="n">
        <v>19376.73</v>
      </c>
      <c r="J32" s="6" t="n">
        <f aca="false">60000.32+15129.8+2728.66</f>
        <v>77858.78</v>
      </c>
      <c r="K32" s="6" t="n">
        <v>70862.36</v>
      </c>
      <c r="L32" s="6" t="n">
        <v>69375.54</v>
      </c>
    </row>
    <row r="33" customFormat="false" ht="15" hidden="false" customHeight="false" outlineLevel="0" collapsed="false">
      <c r="D33" s="5" t="s">
        <v>14</v>
      </c>
      <c r="E33" s="6" t="n">
        <v>352111.3</v>
      </c>
      <c r="F33" s="6" t="n">
        <v>399587.96</v>
      </c>
      <c r="G33" s="6" t="n">
        <v>425355.97</v>
      </c>
      <c r="H33" s="6" t="n">
        <v>492380.3</v>
      </c>
      <c r="I33" s="6" t="n">
        <v>478497.74</v>
      </c>
      <c r="J33" s="6" t="n">
        <f aca="false">46151.73+311895.48+145977.71</f>
        <v>504024.92</v>
      </c>
      <c r="K33" s="6" t="n">
        <v>551951.26</v>
      </c>
      <c r="L33" s="6" t="n">
        <v>2802.2</v>
      </c>
    </row>
    <row r="34" customFormat="false" ht="15" hidden="false" customHeight="false" outlineLevel="0" collapsed="false">
      <c r="D34" s="5" t="s">
        <v>15</v>
      </c>
      <c r="E34" s="6" t="n">
        <v>32944.77</v>
      </c>
      <c r="F34" s="6" t="n">
        <v>36141.63</v>
      </c>
      <c r="G34" s="6" t="n">
        <v>23024.28</v>
      </c>
      <c r="H34" s="6" t="n">
        <v>81044.28</v>
      </c>
      <c r="I34" s="6" t="n">
        <v>5625.87</v>
      </c>
      <c r="J34" s="6" t="n">
        <f aca="false">3798.28</f>
        <v>3798.28</v>
      </c>
      <c r="K34" s="6" t="n">
        <v>3720.38</v>
      </c>
      <c r="L34" s="6" t="n">
        <v>0</v>
      </c>
    </row>
    <row r="35" customFormat="false" ht="15" hidden="false" customHeight="false" outlineLevel="0" collapsed="false">
      <c r="D35" s="5" t="s">
        <v>16</v>
      </c>
      <c r="E35" s="6" t="n">
        <v>42143.6</v>
      </c>
      <c r="F35" s="6" t="n">
        <v>49107.07</v>
      </c>
      <c r="G35" s="6" t="n">
        <v>53154.57</v>
      </c>
      <c r="H35" s="6" t="n">
        <v>64607.2</v>
      </c>
      <c r="I35" s="6" t="n">
        <v>67608.45</v>
      </c>
      <c r="J35" s="6" t="n">
        <f aca="false">15037.47+39100.86+18508.23</f>
        <v>72646.56</v>
      </c>
      <c r="K35" s="6" t="n">
        <v>70536.76</v>
      </c>
      <c r="L35" s="6" t="n">
        <v>73646.4</v>
      </c>
    </row>
    <row r="36" customFormat="false" ht="15" hidden="false" customHeight="false" outlineLevel="0" collapsed="false">
      <c r="D36" s="5" t="s">
        <v>17</v>
      </c>
      <c r="E36" s="6" t="n">
        <v>36239.64</v>
      </c>
      <c r="F36" s="6" t="n">
        <v>42447.01</v>
      </c>
      <c r="G36" s="6" t="n">
        <v>42143.04</v>
      </c>
      <c r="H36" s="6" t="n">
        <v>60611.25</v>
      </c>
      <c r="I36" s="6" t="n">
        <v>10283.17</v>
      </c>
      <c r="J36" s="6" t="n">
        <f aca="false">31144.67+90375.76+8309.45</f>
        <v>129829.88</v>
      </c>
      <c r="K36" s="6" t="n">
        <v>126045.37</v>
      </c>
      <c r="L36" s="6" t="n">
        <v>94960.12</v>
      </c>
    </row>
    <row r="37" customFormat="false" ht="15" hidden="false" customHeight="false" outlineLevel="0" collapsed="false">
      <c r="D37" s="5" t="s">
        <v>18</v>
      </c>
      <c r="E37" s="6" t="n">
        <v>1571.5</v>
      </c>
      <c r="F37" s="6" t="n">
        <v>1427.56</v>
      </c>
      <c r="G37" s="6" t="n">
        <v>860.12</v>
      </c>
      <c r="H37" s="6" t="n">
        <v>2721.32</v>
      </c>
      <c r="I37" s="6" t="n">
        <v>6081.57</v>
      </c>
      <c r="J37" s="6" t="n">
        <f aca="false">2438.76+2847.53+16.43</f>
        <v>5302.72</v>
      </c>
      <c r="K37" s="6" t="n">
        <v>0</v>
      </c>
      <c r="L37" s="6" t="n">
        <v>411706.81</v>
      </c>
    </row>
    <row r="38" customFormat="false" ht="15" hidden="false" customHeight="false" outlineLevel="0" collapsed="false">
      <c r="D38" s="5" t="s">
        <v>19</v>
      </c>
      <c r="E38" s="6" t="n">
        <v>261.26</v>
      </c>
      <c r="F38" s="6" t="n">
        <v>285.52</v>
      </c>
      <c r="G38" s="6" t="n">
        <v>1237.43</v>
      </c>
      <c r="H38" s="6" t="n">
        <v>331.77</v>
      </c>
      <c r="I38" s="6" t="n">
        <v>369.19</v>
      </c>
      <c r="J38" s="6" t="n">
        <v>333.99</v>
      </c>
      <c r="K38" s="6" t="n">
        <v>366.96</v>
      </c>
      <c r="L38" s="6" t="n">
        <v>406.46</v>
      </c>
    </row>
    <row r="39" customFormat="false" ht="15" hidden="false" customHeight="false" outlineLevel="0" collapsed="false">
      <c r="D39" s="5" t="s">
        <v>20</v>
      </c>
      <c r="E39" s="7" t="n">
        <f aca="false">SUM(E29:E38)</f>
        <v>3298756.42</v>
      </c>
      <c r="F39" s="7" t="n">
        <f aca="false">SUM(F29:F38)</f>
        <v>4023850.09</v>
      </c>
      <c r="G39" s="7" t="n">
        <f aca="false">SUM(G29:G38)</f>
        <v>3904632.42</v>
      </c>
      <c r="H39" s="7" t="n">
        <f aca="false">SUM(H29:H38)</f>
        <v>2365914.98</v>
      </c>
      <c r="I39" s="7" t="n">
        <f aca="false">SUM(I29:I38)</f>
        <v>2177190.48</v>
      </c>
      <c r="J39" s="7" t="n">
        <f aca="false">SUM(J29:J38)</f>
        <v>2824355.21</v>
      </c>
      <c r="K39" s="7" t="n">
        <f aca="false">SUM(K29:K38)</f>
        <v>2976257.3</v>
      </c>
      <c r="L39" s="7" t="n">
        <f aca="false">SUM(L29:L38)</f>
        <v>2879446.97</v>
      </c>
    </row>
    <row r="40" customFormat="false" ht="15" hidden="false" customHeight="false" outlineLevel="0" collapsed="false">
      <c r="D40" s="10"/>
      <c r="E40" s="10"/>
      <c r="F40" s="10"/>
      <c r="G40" s="10"/>
      <c r="H40" s="10"/>
      <c r="I40" s="10"/>
      <c r="J40" s="10"/>
    </row>
    <row r="41" customFormat="false" ht="15" hidden="false" customHeight="false" outlineLevel="0" collapsed="false">
      <c r="D41" s="11"/>
      <c r="E41" s="11"/>
      <c r="F41" s="11"/>
      <c r="G41" s="11"/>
      <c r="H41" s="11"/>
      <c r="I41" s="11"/>
      <c r="J41" s="11"/>
    </row>
    <row r="42" customFormat="false" ht="15" hidden="false" customHeight="false" outlineLevel="0" collapsed="false">
      <c r="D42" s="12"/>
      <c r="E42" s="12"/>
      <c r="F42" s="12"/>
      <c r="G42" s="12"/>
      <c r="H42" s="12"/>
      <c r="I42" s="12"/>
      <c r="J42" s="12"/>
    </row>
    <row r="43" customFormat="false" ht="15" hidden="false" customHeight="false" outlineLevel="0" collapsed="false">
      <c r="D43" s="12"/>
      <c r="E43" s="12"/>
      <c r="F43" s="12"/>
      <c r="G43" s="12"/>
      <c r="H43" s="12"/>
      <c r="I43" s="12"/>
      <c r="J43" s="12"/>
    </row>
    <row r="44" customFormat="false" ht="15" hidden="false" customHeight="false" outlineLevel="0" collapsed="false">
      <c r="D44" s="12"/>
      <c r="E44" s="12"/>
      <c r="F44" s="12"/>
      <c r="G44" s="12"/>
      <c r="H44" s="12"/>
      <c r="I44" s="12"/>
      <c r="J44" s="12"/>
    </row>
  </sheetData>
  <mergeCells count="28">
    <mergeCell ref="D2:J2"/>
    <mergeCell ref="D3:J3"/>
    <mergeCell ref="D4:L4"/>
    <mergeCell ref="D5:D9"/>
    <mergeCell ref="E6:E9"/>
    <mergeCell ref="F6:F9"/>
    <mergeCell ref="G6:G9"/>
    <mergeCell ref="H6:H9"/>
    <mergeCell ref="I6:I9"/>
    <mergeCell ref="J6:J9"/>
    <mergeCell ref="K6:K9"/>
    <mergeCell ref="L6:L9"/>
    <mergeCell ref="D21:L22"/>
    <mergeCell ref="D23:L23"/>
    <mergeCell ref="D24:D28"/>
    <mergeCell ref="E25:E28"/>
    <mergeCell ref="F25:F28"/>
    <mergeCell ref="G25:G28"/>
    <mergeCell ref="H25:H28"/>
    <mergeCell ref="I25:I28"/>
    <mergeCell ref="J25:J28"/>
    <mergeCell ref="K25:K28"/>
    <mergeCell ref="L25:L28"/>
    <mergeCell ref="D40:J40"/>
    <mergeCell ref="D41:J41"/>
    <mergeCell ref="D42:J42"/>
    <mergeCell ref="D43:J43"/>
    <mergeCell ref="D44:J44"/>
  </mergeCells>
  <printOptions headings="false" gridLines="false" gridLinesSet="true" horizontalCentered="true" verticalCentered="true"/>
  <pageMargins left="0.315277777777778" right="0.315277777777778" top="0.747916666666667" bottom="0.747916666666667" header="0.511811023622047" footer="0.511811023622047"/>
  <pageSetup paperSize="9" scale="6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2022-12-16T14:02:21Z</dcterms:created>
  <dc:creator>Anielle Pes</dc:creator>
  <dc:description/>
  <dc:language>pt-BR</dc:language>
  <cp:lastModifiedBy/>
  <cp:lastPrinted>2025-11-27T08:26:00Z</cp:lastPrinted>
  <dcterms:modified xsi:type="dcterms:W3CDTF">2025-11-27T08:55:45Z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